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ote"/>
    <sheet r:id="rId2" sheetId="2" name="Rates"/>
  </sheets>
  <definedNames/>
  <calcPr/>
</workbook>
</file>

<file path=xl/sharedStrings.xml><?xml version="1.0" encoding="utf-8"?>
<sst xmlns="http://schemas.openxmlformats.org/spreadsheetml/2006/main">
  <si>
    <t>CNC quote worksheet</t>
  </si>
  <si>
    <t>From quotedpart.com/cnc-quote-template. Yellow cells are inputs; everything else is a formula. Each operation's rate comes from its work center on the Rates sheet, where the rates are example starting points, not a survey.</t>
  </si>
  <si>
    <t>Customer</t>
  </si>
  <si>
    <t>RFQ / quote no.</t>
  </si>
  <si>
    <t>Part number and revision</t>
  </si>
  <si>
    <t>Material</t>
  </si>
  <si>
    <t>6061-T6 aluminum plate</t>
  </si>
  <si>
    <t>Stock weight per part (lb)</t>
  </si>
  <si>
    <t>Material price ($/lb)</t>
  </si>
  <si>
    <t>Material cost per part</t>
  </si>
  <si>
    <t>Operation</t>
  </si>
  <si>
    <t>Work center</t>
  </si>
  <si>
    <t>Rate ($/h)</t>
  </si>
  <si>
    <t>Setup (min, once per lot)</t>
  </si>
  <si>
    <t>Run (min each)</t>
  </si>
  <si>
    <t>Setup $ (lot)</t>
  </si>
  <si>
    <t>Run $ each</t>
  </si>
  <si>
    <t>CAM programming</t>
  </si>
  <si>
    <t>Mill, op 1</t>
  </si>
  <si>
    <t>3-axis VMC</t>
  </si>
  <si>
    <t>Mill, op 2</t>
  </si>
  <si>
    <t>Deburr</t>
  </si>
  <si>
    <t>Deburr / bench</t>
  </si>
  <si>
    <t>Inspect</t>
  </si>
  <si>
    <t>Inspection</t>
  </si>
  <si>
    <t>Total</t>
  </si>
  <si>
    <t>Outside processing</t>
  </si>
  <si>
    <t>Finish or service</t>
  </si>
  <si>
    <t>Anodize Type II, clear</t>
  </si>
  <si>
    <t>Vendor lot charge ($)</t>
  </si>
  <si>
    <t>Vendor price per part ($)</t>
  </si>
  <si>
    <t>Pricing</t>
  </si>
  <si>
    <t>Markup (%)</t>
  </si>
  <si>
    <t>Minimum line charge ($)</t>
  </si>
  <si>
    <t>Quantity</t>
  </si>
  <si>
    <t>Setup and programming (lot)</t>
  </si>
  <si>
    <t>Run time</t>
  </si>
  <si>
    <t>Cost</t>
  </si>
  <si>
    <t>Price for the lot</t>
  </si>
  <si>
    <t>Price each</t>
  </si>
  <si>
    <t>Setup share of each part</t>
  </si>
  <si>
    <t>Price every quantity break at once: setup is paid once per lot, so the price each falls as the lot grows.</t>
  </si>
  <si>
    <t>Want this filled in from the STEP file and PDF drawing, on your own rates? quotedpart.com, 14-day free trial, no card.</t>
  </si>
  <si>
    <t>Typical setup (min)</t>
  </si>
  <si>
    <t>5-axis mill</t>
  </si>
  <si>
    <t>CNC lathe</t>
  </si>
  <si>
    <t>Swiss lathe</t>
  </si>
  <si>
    <t>Cylindrical grinder</t>
  </si>
  <si>
    <t>Fiber laser</t>
  </si>
  <si>
    <t>Press brake</t>
  </si>
  <si>
    <t>Abrasive waterjet</t>
  </si>
  <si>
    <t>Welding and fabrication</t>
  </si>
  <si>
    <t>Example starting rates from QuotedPart's US defaults. Work out your own: quotedpart.com/machine-shop-hourly-rate</t>
  </si>
</sst>
</file>

<file path=xl/styles.xml><?xml version="1.0" encoding="utf-8"?>
<styleSheet xmlns="http://schemas.openxmlformats.org/spreadsheetml/2006/main">
  <numFmts count="4">
    <numFmt numFmtId="100" formatCode="0.00"/>
    <numFmt numFmtId="101" formatCode="[$$-409]#,##0.00"/>
    <numFmt numFmtId="102" formatCode="0"/>
    <numFmt numFmtId="103" formatCode="0.0"/>
  </numFmts>
  <fonts count="3">
    <font>
      <name val="Calibri"/>
      <sz val="11"/>
      <family val="2"/>
      <color theme="1"/>
    </font>
    <font>
      <name val="Calibri"/>
      <sz val="16"/>
      <family val="2"/>
      <b/>
      <color theme="1"/>
    </font>
    <font>
      <name val="Calibri"/>
      <sz val="11"/>
      <family val="2"/>
      <b/>
      <color theme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indexed="64"/>
      </patternFill>
    </fill>
    <fill>
      <patternFill patternType="solid">
        <fgColor rgb="FFE8EEF5"/>
        <bgColor indexed="64"/>
      </patternFill>
    </fill>
    <fill>
      <patternFill patternType="solid">
        <fgColor rgb="FFDDF3E4"/>
        <bgColor indexed="64"/>
      </patternFill>
    </fill>
  </fills>
  <borders count="1">
    <border>
      <left/>
      <right/>
      <top/>
      <bottom/>
      <diagonal/>
    </border>
  </borders>
  <cellXfs count="14">
    <xf fontId="0" applyFont="1"/>
    <xf fontId="1" applyFont="1"/>
    <xf fontId="0" applyFont="1" fillId="2" applyFill="1"/>
    <xf fontId="2" applyFont="1" fillId="3" applyFill="1"/>
    <xf numFmtId="100" applyNumberFormat="1" fontId="0" applyFont="1" fillId="2" applyFill="1"/>
    <xf numFmtId="101" applyNumberFormat="1" fontId="0" applyFont="1" fillId="2" applyFill="1"/>
    <xf fontId="2" applyFont="1"/>
    <xf numFmtId="101" applyNumberFormat="1" fontId="2" applyFont="1"/>
    <xf fontId="2" applyFont="1" fillId="3" applyFill="1" applyAlignment="1">
      <alignment vertical="top" wrapText="1"/>
    </xf>
    <xf numFmtId="101" applyNumberFormat="1" fontId="0" applyFont="1"/>
    <xf numFmtId="102" applyNumberFormat="1" fontId="0" applyFont="1" fillId="2" applyFill="1"/>
    <xf numFmtId="103" applyNumberFormat="1" fontId="0" applyFont="1" fillId="2" applyFill="1"/>
    <xf fontId="2" applyFont="1" fillId="4" applyFill="1"/>
    <xf numFmtId="101" applyNumberFormat="1" fontId="2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4" customWidth="1"/>
    <col min="2" max="2" width="22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1" t="s">
        <v>0</v>
      </c>
    </row>
    <row r="2">
      <c r="A2" s="0" t="s">
        <v>1</v>
      </c>
    </row>
    <row r="3"/>
    <row r="4">
      <c r="A4" s="0" t="s">
        <v>2</v>
      </c>
      <c r="B4" s="2"/>
    </row>
    <row r="5">
      <c r="A5" s="0" t="s">
        <v>3</v>
      </c>
      <c r="B5" s="2"/>
    </row>
    <row r="6">
      <c r="A6" s="0" t="s">
        <v>4</v>
      </c>
      <c r="B6" s="2"/>
    </row>
    <row r="7">
      <c r="A7" s="0" t="s">
        <v>5</v>
      </c>
      <c r="B7" s="2" t="s">
        <v>6</v>
      </c>
    </row>
    <row r="8"/>
    <row r="9">
      <c r="A9" s="3" t="s">
        <v>5</v>
      </c>
      <c r="B9" s="3"/>
    </row>
    <row r="10">
      <c r="A10" s="0" t="s">
        <v>7</v>
      </c>
      <c r="B10" s="4">
        <v>1.6</v>
      </c>
    </row>
    <row r="11">
      <c r="A11" s="0" t="s">
        <v>8</v>
      </c>
      <c r="B11" s="5">
        <v>4.5</v>
      </c>
    </row>
    <row r="12">
      <c r="A12" s="6" t="s">
        <v>9</v>
      </c>
      <c r="B12" s="7">
        <f>=B10*B11</f>
      </c>
    </row>
    <row r="13"/>
    <row r="14">
      <c r="A14" s="8" t="s">
        <v>10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  <c r="G14" s="8" t="s">
        <v>16</v>
      </c>
    </row>
    <row r="15">
      <c r="A15" s="2" t="s">
        <v>17</v>
      </c>
      <c r="B15" s="2" t="s">
        <v>17</v>
      </c>
      <c r="C15" s="9">
        <f>=IF(B15="",0,VLOOKUP(B15,Rates!$A:$B,2,FALSE))</f>
      </c>
      <c r="D15" s="10">
        <v>60</v>
      </c>
      <c r="E15" s="11">
        <v>0</v>
      </c>
      <c r="F15" s="9">
        <f>=C15*D15/60</f>
      </c>
      <c r="G15" s="9">
        <f>=C15*E15/60</f>
      </c>
    </row>
    <row r="16">
      <c r="A16" s="2" t="s">
        <v>18</v>
      </c>
      <c r="B16" s="2" t="s">
        <v>19</v>
      </c>
      <c r="C16" s="9">
        <f>=IF(B16="",0,VLOOKUP(B16,Rates!$A:$B,2,FALSE))</f>
      </c>
      <c r="D16" s="10">
        <v>45</v>
      </c>
      <c r="E16" s="11">
        <v>12</v>
      </c>
      <c r="F16" s="9">
        <f>=C16*D16/60</f>
      </c>
      <c r="G16" s="9">
        <f>=C16*E16/60</f>
      </c>
    </row>
    <row r="17">
      <c r="A17" s="2" t="s">
        <v>20</v>
      </c>
      <c r="B17" s="2" t="s">
        <v>19</v>
      </c>
      <c r="C17" s="9">
        <f>=IF(B17="",0,VLOOKUP(B17,Rates!$A:$B,2,FALSE))</f>
      </c>
      <c r="D17" s="10">
        <v>30</v>
      </c>
      <c r="E17" s="11">
        <v>8</v>
      </c>
      <c r="F17" s="9">
        <f>=C17*D17/60</f>
      </c>
      <c r="G17" s="9">
        <f>=C17*E17/60</f>
      </c>
    </row>
    <row r="18">
      <c r="A18" s="2" t="s">
        <v>21</v>
      </c>
      <c r="B18" s="2" t="s">
        <v>22</v>
      </c>
      <c r="C18" s="9">
        <f>=IF(B18="",0,VLOOKUP(B18,Rates!$A:$B,2,FALSE))</f>
      </c>
      <c r="D18" s="10">
        <v>0</v>
      </c>
      <c r="E18" s="11">
        <v>3</v>
      </c>
      <c r="F18" s="9">
        <f>=C18*D18/60</f>
      </c>
      <c r="G18" s="9">
        <f>=C18*E18/60</f>
      </c>
    </row>
    <row r="19">
      <c r="A19" s="2" t="s">
        <v>23</v>
      </c>
      <c r="B19" s="2" t="s">
        <v>24</v>
      </c>
      <c r="C19" s="9">
        <f>=IF(B19="",0,VLOOKUP(B19,Rates!$A:$B,2,FALSE))</f>
      </c>
      <c r="D19" s="10">
        <v>10</v>
      </c>
      <c r="E19" s="11">
        <v>2</v>
      </c>
      <c r="F19" s="9">
        <f>=C19*D19/60</f>
      </c>
      <c r="G19" s="9">
        <f>=C19*E19/60</f>
      </c>
    </row>
    <row r="20">
      <c r="A20" s="2"/>
      <c r="B20" s="2"/>
      <c r="C20" s="9">
        <f>=IF(B20="",0,VLOOKUP(B20,Rates!$A:$B,2,FALSE))</f>
      </c>
      <c r="D20" s="10">
        <v>0</v>
      </c>
      <c r="E20" s="11">
        <v>0</v>
      </c>
      <c r="F20" s="9">
        <f>=C20*D20/60</f>
      </c>
      <c r="G20" s="9">
        <f>=C20*E20/60</f>
      </c>
    </row>
    <row r="21">
      <c r="A21" s="2"/>
      <c r="B21" s="2"/>
      <c r="C21" s="9">
        <f>=IF(B21="",0,VLOOKUP(B21,Rates!$A:$B,2,FALSE))</f>
      </c>
      <c r="D21" s="10">
        <v>0</v>
      </c>
      <c r="E21" s="11">
        <v>0</v>
      </c>
      <c r="F21" s="9">
        <f>=C21*D21/60</f>
      </c>
      <c r="G21" s="9">
        <f>=C21*E21/60</f>
      </c>
    </row>
    <row r="22">
      <c r="A22" s="2"/>
      <c r="B22" s="2"/>
      <c r="C22" s="9">
        <f>=IF(B22="",0,VLOOKUP(B22,Rates!$A:$B,2,FALSE))</f>
      </c>
      <c r="D22" s="10">
        <v>0</v>
      </c>
      <c r="E22" s="11">
        <v>0</v>
      </c>
      <c r="F22" s="9">
        <f>=C22*D22/60</f>
      </c>
      <c r="G22" s="9">
        <f>=C22*E22/60</f>
      </c>
    </row>
    <row r="23">
      <c r="A23" s="6" t="s">
        <v>25</v>
      </c>
      <c r="F23" s="7">
        <f>=SUM(F15:F22)</f>
      </c>
      <c r="G23" s="7">
        <f>=SUM(G15:G22)</f>
      </c>
    </row>
    <row r="24"/>
    <row r="25">
      <c r="A25" s="3" t="s">
        <v>26</v>
      </c>
      <c r="B25" s="3"/>
    </row>
    <row r="26">
      <c r="A26" s="0" t="s">
        <v>27</v>
      </c>
      <c r="B26" s="2" t="s">
        <v>28</v>
      </c>
    </row>
    <row r="27">
      <c r="A27" s="0" t="s">
        <v>29</v>
      </c>
      <c r="B27" s="5">
        <v>125</v>
      </c>
    </row>
    <row r="28">
      <c r="A28" s="0" t="s">
        <v>30</v>
      </c>
      <c r="B28" s="5">
        <v>3.5</v>
      </c>
    </row>
    <row r="29"/>
    <row r="30">
      <c r="A30" s="3" t="s">
        <v>31</v>
      </c>
      <c r="B30" s="3"/>
    </row>
    <row r="31">
      <c r="A31" s="0" t="s">
        <v>32</v>
      </c>
      <c r="B31" s="10">
        <v>30</v>
      </c>
    </row>
    <row r="32">
      <c r="A32" s="0" t="s">
        <v>33</v>
      </c>
      <c r="B32" s="5">
        <v>150</v>
      </c>
    </row>
    <row r="33"/>
    <row r="34">
      <c r="A34" s="3" t="s">
        <v>34</v>
      </c>
      <c r="B34" s="10">
        <v>10</v>
      </c>
      <c r="C34" s="10">
        <v>25</v>
      </c>
      <c r="D34" s="10">
        <v>50</v>
      </c>
    </row>
    <row r="35">
      <c r="A35" s="0" t="s">
        <v>35</v>
      </c>
      <c r="B35" s="9">
        <f>=$F$23</f>
      </c>
      <c r="C35" s="9">
        <f>=$F$23</f>
      </c>
      <c r="D35" s="9">
        <f>=$F$23</f>
      </c>
    </row>
    <row r="36">
      <c r="A36" s="0" t="s">
        <v>5</v>
      </c>
      <c r="B36" s="9">
        <f>=$B$12*B34</f>
      </c>
      <c r="C36" s="9">
        <f>=$B$12*C34</f>
      </c>
      <c r="D36" s="9">
        <f>=$B$12*D34</f>
      </c>
    </row>
    <row r="37">
      <c r="A37" s="0" t="s">
        <v>36</v>
      </c>
      <c r="B37" s="9">
        <f>=$G$23*B34</f>
      </c>
      <c r="C37" s="9">
        <f>=$G$23*C34</f>
      </c>
      <c r="D37" s="9">
        <f>=$G$23*D34</f>
      </c>
    </row>
    <row r="38">
      <c r="A38" s="0" t="s">
        <v>26</v>
      </c>
      <c r="B38" s="9">
        <f>=$B$27+$B$28*B34</f>
      </c>
      <c r="C38" s="9">
        <f>=$B$27+$B$28*C34</f>
      </c>
      <c r="D38" s="9">
        <f>=$B$27+$B$28*D34</f>
      </c>
    </row>
    <row r="39">
      <c r="A39" s="6" t="s">
        <v>37</v>
      </c>
      <c r="B39" s="7">
        <f>=SUM(B35:B38)</f>
      </c>
      <c r="C39" s="7">
        <f>=SUM(C35:C38)</f>
      </c>
      <c r="D39" s="7">
        <f>=SUM(D35:D38)</f>
      </c>
    </row>
    <row r="40">
      <c r="A40" s="6" t="s">
        <v>38</v>
      </c>
      <c r="B40" s="7">
        <f>=MAX(B39*(1+$B$31/100),$B$32)</f>
      </c>
      <c r="C40" s="7">
        <f>=MAX(C39*(1+$B$31/100),$B$32)</f>
      </c>
      <c r="D40" s="7">
        <f>=MAX(D39*(1+$B$31/100),$B$32)</f>
      </c>
    </row>
    <row r="41">
      <c r="A41" s="12" t="s">
        <v>39</v>
      </c>
      <c r="B41" s="13">
        <f>=B40/B34</f>
      </c>
      <c r="C41" s="13">
        <f>=C40/C34</f>
      </c>
      <c r="D41" s="13">
        <f>=D40/D34</f>
      </c>
    </row>
    <row r="42">
      <c r="A42" s="0" t="s">
        <v>40</v>
      </c>
      <c r="B42" s="9">
        <f>=B35/B34</f>
      </c>
      <c r="C42" s="9">
        <f>=C35/C34</f>
      </c>
      <c r="D42" s="9">
        <f>=D35/D34</f>
      </c>
    </row>
    <row r="43"/>
    <row r="44">
      <c r="A44" s="0" t="s">
        <v>41</v>
      </c>
    </row>
    <row r="45">
      <c r="A45" s="0" t="s">
        <v>42</v>
      </c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14" customWidth="1"/>
    <col min="3" max="3" width="20" customWidth="1"/>
  </cols>
  <sheetData>
    <row r="1">
      <c r="A1" s="3" t="s">
        <v>11</v>
      </c>
      <c r="B1" s="3" t="s">
        <v>12</v>
      </c>
      <c r="C1" s="3" t="s">
        <v>43</v>
      </c>
    </row>
    <row r="2">
      <c r="A2" s="2" t="s">
        <v>19</v>
      </c>
      <c r="B2" s="5">
        <v>95</v>
      </c>
      <c r="C2" s="10">
        <v>45</v>
      </c>
    </row>
    <row r="3">
      <c r="A3" s="2" t="s">
        <v>44</v>
      </c>
      <c r="B3" s="5">
        <v>145</v>
      </c>
      <c r="C3" s="10">
        <v>60</v>
      </c>
    </row>
    <row r="4">
      <c r="A4" s="2" t="s">
        <v>45</v>
      </c>
      <c r="B4" s="5">
        <v>90</v>
      </c>
      <c r="C4" s="10">
        <v>65</v>
      </c>
    </row>
    <row r="5">
      <c r="A5" s="2" t="s">
        <v>46</v>
      </c>
      <c r="B5" s="5">
        <v>110</v>
      </c>
      <c r="C5" s="10">
        <v>120</v>
      </c>
    </row>
    <row r="6">
      <c r="A6" s="2" t="s">
        <v>47</v>
      </c>
      <c r="B6" s="5">
        <v>95</v>
      </c>
      <c r="C6" s="10">
        <v>30</v>
      </c>
    </row>
    <row r="7">
      <c r="A7" s="2" t="s">
        <v>48</v>
      </c>
      <c r="B7" s="5">
        <v>175</v>
      </c>
      <c r="C7" s="10">
        <v>15</v>
      </c>
    </row>
    <row r="8">
      <c r="A8" s="2" t="s">
        <v>49</v>
      </c>
      <c r="B8" s="5">
        <v>80</v>
      </c>
      <c r="C8" s="10">
        <v>20</v>
      </c>
    </row>
    <row r="9">
      <c r="A9" s="2" t="s">
        <v>50</v>
      </c>
      <c r="B9" s="5">
        <v>125</v>
      </c>
      <c r="C9" s="10">
        <v>20</v>
      </c>
    </row>
    <row r="10">
      <c r="A10" s="2" t="s">
        <v>17</v>
      </c>
      <c r="B10" s="5">
        <v>95</v>
      </c>
      <c r="C10" s="10">
        <v>0</v>
      </c>
    </row>
    <row r="11">
      <c r="A11" s="2" t="s">
        <v>22</v>
      </c>
      <c r="B11" s="5">
        <v>55</v>
      </c>
      <c r="C11" s="10">
        <v>0</v>
      </c>
    </row>
    <row r="12">
      <c r="A12" s="2" t="s">
        <v>24</v>
      </c>
      <c r="B12" s="5">
        <v>75</v>
      </c>
      <c r="C12" s="10">
        <v>0</v>
      </c>
    </row>
    <row r="13">
      <c r="A13" s="2" t="s">
        <v>51</v>
      </c>
      <c r="B13" s="5">
        <v>90</v>
      </c>
      <c r="C13" s="10">
        <v>0</v>
      </c>
    </row>
    <row r="14"/>
    <row r="15">
      <c r="A15" s="0" t="s">
        <v>52</v>
      </c>
    </row>
  </sheetData>
</worksheet>
</file>