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Inputs"/>
    <sheet r:id="rId2" sheetId="2" name="Quantity breaks"/>
  </sheets>
  <definedNames/>
  <calcPr/>
</workbook>
</file>

<file path=xl/sharedStrings.xml><?xml version="1.0" encoding="utf-8"?>
<sst xmlns="http://schemas.openxmlformats.org/spreadsheetml/2006/main">
  <si>
    <t>Fabrication bracket example</t>
  </si>
  <si>
    <t>Replace every example before quoting</t>
  </si>
  <si>
    <t>Sheet length in</t>
  </si>
  <si>
    <t>Sheet width in</t>
  </si>
  <si>
    <t>Blank length in</t>
  </si>
  <si>
    <t>Blank width in</t>
  </si>
  <si>
    <t>Edge margin in</t>
  </si>
  <si>
    <t>Gap in</t>
  </si>
  <si>
    <t>Sheet delivered $</t>
  </si>
  <si>
    <t>Cut length in/part</t>
  </si>
  <si>
    <t>Pierces/part</t>
  </si>
  <si>
    <t>Thickness in</t>
  </si>
  <si>
    <t>Material factor</t>
  </si>
  <si>
    <t>Bends/part</t>
  </si>
  <si>
    <t>Laser rate $/h</t>
  </si>
  <si>
    <t>Brake rate $/h</t>
  </si>
  <si>
    <t>Laser setup min</t>
  </si>
  <si>
    <t>Hardware installed $/part</t>
  </si>
  <si>
    <t>Finish lot $</t>
  </si>
  <si>
    <t>Finish each $</t>
  </si>
  <si>
    <t>Markup %</t>
  </si>
  <si>
    <t>Optional weld min/part</t>
  </si>
  <si>
    <t>Weld rate $/h</t>
  </si>
  <si>
    <t>Weld consumables $/part</t>
  </si>
  <si>
    <t>Parts/sheet original</t>
  </si>
  <si>
    <t>Parts/sheet rotated</t>
  </si>
  <si>
    <t>Chosen parts/sheet</t>
  </si>
  <si>
    <t>Laser min/part</t>
  </si>
  <si>
    <t>Setup cost/lot</t>
  </si>
  <si>
    <t>Excludes deburr, special inspection, packaging, freight and tax; add where required.</t>
  </si>
  <si>
    <t>Quantity</t>
  </si>
  <si>
    <t>Sheets</t>
  </si>
  <si>
    <t>Material $</t>
  </si>
  <si>
    <t>Setup $</t>
  </si>
  <si>
    <t>Laser $</t>
  </si>
  <si>
    <t>Brake $</t>
  </si>
  <si>
    <t>Hardware/weld $</t>
  </si>
  <si>
    <t>Finish $</t>
  </si>
  <si>
    <t>Cost $</t>
  </si>
  <si>
    <t>Price/part $</t>
  </si>
</sst>
</file>

<file path=xl/styles.xml><?xml version="1.0" encoding="utf-8"?>
<styleSheet xmlns="http://schemas.openxmlformats.org/spreadsheetml/2006/main">
  <numFmts count="1">
    <numFmt numFmtId="100" formatCode="0.00"/>
  </numFmts>
  <fonts count="2">
    <font>
      <name val="Calibri"/>
      <sz val="11"/>
      <family val="2"/>
      <color theme="1"/>
    </font>
    <font>
      <name val="Calibri"/>
      <sz val="11"/>
      <family val="2"/>
      <b/>
      <color theme="1"/>
    </font>
  </fonts>
  <fills count="4">
    <fill>
      <patternFill patternType="none"/>
    </fill>
    <fill>
      <patternFill patternType="gray125"/>
    </fill>
    <fill>
      <patternFill patternType="solid">
        <fgColor rgb="FFE8EEF5"/>
        <bgColor indexed="64"/>
      </patternFill>
    </fill>
    <fill>
      <patternFill patternType="solid">
        <fgColor rgb="FFFFF4C2"/>
        <bgColor indexed="64"/>
      </patternFill>
    </fill>
  </fills>
  <borders count="1">
    <border>
      <left/>
      <right/>
      <top/>
      <bottom/>
      <diagonal/>
    </border>
  </borders>
  <cellXfs count="4">
    <xf fontId="0" applyFont="1"/>
    <xf fontId="1" applyFont="1" fillId="2" applyFill="1" applyAlignment="1">
      <alignment wrapText="1"/>
    </xf>
    <xf fontId="0" applyFont="1" fillId="3" applyFill="1" applyAlignment="1">
      <alignment wrapText="1"/>
    </xf>
    <xf numFmtId="100" applyNumberFormat="1" fontId="0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8" customWidth="1"/>
    <col min="2" max="2" width="22" customWidth="1"/>
    <col min="3" max="3" width="22" customWidth="1"/>
    <col min="4" max="4" width="22" customWidth="1"/>
    <col min="5" max="5" width="22" customWidth="1"/>
    <col min="6" max="6" width="22" customWidth="1"/>
    <col min="7" max="7" width="22" customWidth="1"/>
    <col min="8" max="8" width="22" customWidth="1"/>
    <col min="9" max="9" width="22" customWidth="1"/>
    <col min="10" max="10" width="22" customWidth="1"/>
  </cols>
  <sheetData>
    <row r="1">
      <c r="A1" s="1" t="s">
        <v>0</v>
      </c>
      <c r="B1" s="1" t="s">
        <v>1</v>
      </c>
    </row>
    <row r="2">
      <c r="A2" s="2" t="s">
        <v>2</v>
      </c>
      <c r="B2" s="2">
        <v>96</v>
      </c>
    </row>
    <row r="3">
      <c r="A3" s="2" t="s">
        <v>3</v>
      </c>
      <c r="B3" s="2">
        <v>48</v>
      </c>
    </row>
    <row r="4">
      <c r="A4" s="2" t="s">
        <v>4</v>
      </c>
      <c r="B4" s="2">
        <v>8</v>
      </c>
    </row>
    <row r="5">
      <c r="A5" s="2" t="s">
        <v>5</v>
      </c>
      <c r="B5" s="2">
        <v>6</v>
      </c>
    </row>
    <row r="6">
      <c r="A6" s="2" t="s">
        <v>6</v>
      </c>
      <c r="B6" s="2">
        <v>0.5</v>
      </c>
    </row>
    <row r="7">
      <c r="A7" s="2" t="s">
        <v>7</v>
      </c>
      <c r="B7" s="2">
        <v>0.125</v>
      </c>
    </row>
    <row r="8">
      <c r="A8" s="2" t="s">
        <v>8</v>
      </c>
      <c r="B8" s="2">
        <v>180</v>
      </c>
    </row>
    <row r="9">
      <c r="A9" s="2" t="s">
        <v>9</v>
      </c>
      <c r="B9" s="2">
        <v>32</v>
      </c>
    </row>
    <row r="10">
      <c r="A10" s="2" t="s">
        <v>10</v>
      </c>
      <c r="B10" s="2">
        <v>5</v>
      </c>
    </row>
    <row r="11">
      <c r="A11" s="2" t="s">
        <v>11</v>
      </c>
      <c r="B11" s="2">
        <v>0.063</v>
      </c>
    </row>
    <row r="12">
      <c r="A12" s="2" t="s">
        <v>12</v>
      </c>
      <c r="B12" s="2">
        <v>1</v>
      </c>
    </row>
    <row r="13">
      <c r="A13" s="2" t="s">
        <v>13</v>
      </c>
      <c r="B13" s="2">
        <v>4</v>
      </c>
    </row>
    <row r="14">
      <c r="A14" s="2" t="s">
        <v>14</v>
      </c>
      <c r="B14" s="2">
        <v>175</v>
      </c>
    </row>
    <row r="15">
      <c r="A15" s="2" t="s">
        <v>15</v>
      </c>
      <c r="B15" s="2">
        <v>80</v>
      </c>
    </row>
    <row r="16">
      <c r="A16" s="2" t="s">
        <v>16</v>
      </c>
      <c r="B16" s="2">
        <v>15</v>
      </c>
    </row>
    <row r="17">
      <c r="A17" s="2" t="s">
        <v>17</v>
      </c>
      <c r="B17" s="2">
        <v>2</v>
      </c>
    </row>
    <row r="18">
      <c r="A18" s="2" t="s">
        <v>18</v>
      </c>
      <c r="B18" s="2">
        <v>125</v>
      </c>
    </row>
    <row r="19">
      <c r="A19" s="2" t="s">
        <v>19</v>
      </c>
      <c r="B19" s="2">
        <v>3.5</v>
      </c>
    </row>
    <row r="20">
      <c r="A20" s="2" t="s">
        <v>20</v>
      </c>
      <c r="B20" s="2">
        <v>30</v>
      </c>
    </row>
    <row r="21">
      <c r="A21" s="2" t="s">
        <v>21</v>
      </c>
      <c r="B21" s="2">
        <v>0</v>
      </c>
    </row>
    <row r="22">
      <c r="A22" s="2" t="s">
        <v>22</v>
      </c>
      <c r="B22" s="2">
        <v>90</v>
      </c>
    </row>
    <row r="23">
      <c r="A23" s="2" t="s">
        <v>23</v>
      </c>
      <c r="B23" s="2">
        <v>0</v>
      </c>
    </row>
    <row r="24">
      <c r="A24" s="2" t="s">
        <v>24</v>
      </c>
      <c r="B24" s="3">
        <f>=MAX(0,INT((B2-2*B6+B7)/(B4+B7)))*MAX(0,INT((B3-2*B6+B7)/(B5+B7)))</f>
      </c>
    </row>
    <row r="25">
      <c r="A25" s="2" t="s">
        <v>25</v>
      </c>
      <c r="B25" s="3">
        <f>=MAX(0,INT((B2-2*B6+B7)/(B5+B7)))*MAX(0,INT((B3-2*B6+B7)/(B4+B7)))</f>
      </c>
    </row>
    <row r="26">
      <c r="A26" s="2" t="s">
        <v>26</v>
      </c>
      <c r="B26" s="3">
        <f>=MAX(B24,B25)</f>
      </c>
    </row>
    <row r="27">
      <c r="A27" s="2" t="s">
        <v>27</v>
      </c>
      <c r="B27" s="3">
        <f>=B9/(137.8*B12/MAX(1,B11*12.7))+B10*0.03+0.3</f>
      </c>
    </row>
    <row r="28">
      <c r="A28" s="2" t="s">
        <v>28</v>
      </c>
      <c r="B28" s="3">
        <f>=B16*B14/60+(20+B13*3)*B15/60</f>
      </c>
    </row>
    <row r="29">
      <c r="A29" s="2" t="s">
        <v>29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8" customWidth="1"/>
    <col min="2" max="2" width="22" customWidth="1"/>
    <col min="3" max="3" width="22" customWidth="1"/>
    <col min="4" max="4" width="22" customWidth="1"/>
    <col min="5" max="5" width="22" customWidth="1"/>
    <col min="6" max="6" width="22" customWidth="1"/>
    <col min="7" max="7" width="22" customWidth="1"/>
    <col min="8" max="8" width="22" customWidth="1"/>
    <col min="9" max="9" width="22" customWidth="1"/>
    <col min="10" max="10" width="22" customWidth="1"/>
  </cols>
  <sheetData>
    <row r="1">
      <c r="A1" s="1" t="s">
        <v>30</v>
      </c>
      <c r="B1" s="1" t="s">
        <v>31</v>
      </c>
      <c r="C1" s="1" t="s">
        <v>32</v>
      </c>
      <c r="D1" s="1" t="s">
        <v>33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  <c r="J1" s="1" t="s">
        <v>39</v>
      </c>
    </row>
    <row r="2">
      <c r="A2" s="2">
        <v>25</v>
      </c>
      <c r="B2" s="3">
        <f>=ROUNDUP(A2/Inputs!B26,0)</f>
      </c>
      <c r="C2" s="3">
        <f>=B2*Inputs!B8</f>
      </c>
      <c r="D2" s="3">
        <f>=Inputs!B28</f>
      </c>
      <c r="E2" s="3">
        <f>=A2*Inputs!B27*Inputs!B14/60</f>
      </c>
      <c r="F2" s="3">
        <f>=A2*Inputs!B13*0.2*Inputs!B15/60</f>
      </c>
      <c r="G2" s="3">
        <f>=A2*(Inputs!B17+Inputs!B21*Inputs!B22/60+Inputs!B23)</f>
      </c>
      <c r="H2" s="3">
        <f>=Inputs!B18+A2*Inputs!B19</f>
      </c>
      <c r="I2" s="3">
        <f>=SUM(C2:H2)</f>
      </c>
      <c r="J2" s="3">
        <f>=I2*(1+Inputs!B20/100)/A2</f>
      </c>
    </row>
    <row r="3">
      <c r="A3" s="2">
        <v>50</v>
      </c>
      <c r="B3" s="3">
        <f>=ROUNDUP(A3/Inputs!B26,0)</f>
      </c>
      <c r="C3" s="3">
        <f>=B3*Inputs!B8</f>
      </c>
      <c r="D3" s="3">
        <f>=Inputs!B28</f>
      </c>
      <c r="E3" s="3">
        <f>=A3*Inputs!B27*Inputs!B14/60</f>
      </c>
      <c r="F3" s="3">
        <f>=A3*Inputs!B13*0.2*Inputs!B15/60</f>
      </c>
      <c r="G3" s="3">
        <f>=A3*(Inputs!B17+Inputs!B21*Inputs!B22/60+Inputs!B23)</f>
      </c>
      <c r="H3" s="3">
        <f>=Inputs!B18+A3*Inputs!B19</f>
      </c>
      <c r="I3" s="3">
        <f>=SUM(C3:H3)</f>
      </c>
      <c r="J3" s="3">
        <f>=I3*(1+Inputs!B20/100)/A3</f>
      </c>
    </row>
    <row r="4">
      <c r="A4" s="2">
        <v>100</v>
      </c>
      <c r="B4" s="3">
        <f>=ROUNDUP(A4/Inputs!B26,0)</f>
      </c>
      <c r="C4" s="3">
        <f>=B4*Inputs!B8</f>
      </c>
      <c r="D4" s="3">
        <f>=Inputs!B28</f>
      </c>
      <c r="E4" s="3">
        <f>=A4*Inputs!B27*Inputs!B14/60</f>
      </c>
      <c r="F4" s="3">
        <f>=A4*Inputs!B13*0.2*Inputs!B15/60</f>
      </c>
      <c r="G4" s="3">
        <f>=A4*(Inputs!B17+Inputs!B21*Inputs!B22/60+Inputs!B23)</f>
      </c>
      <c r="H4" s="3">
        <f>=Inputs!B18+A4*Inputs!B19</f>
      </c>
      <c r="I4" s="3">
        <f>=SUM(C4:H4)</f>
      </c>
      <c r="J4" s="3">
        <f>=I4*(1+Inputs!B20/100)/A4</f>
      </c>
    </row>
  </sheetData>
</worksheet>
</file>